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me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3" authorId="0">
      <text>
        <r>
          <rPr>
            <sz val="10"/>
            <rFont val="Arial"/>
            <family val="2"/>
          </rPr>
          <t xml:space="preserve">Example row: 8:00 AM to 4:30 PM with a 30-minute unpaid lunch = 8:00 worked. Overwrite or delete it.</t>
        </r>
      </text>
    </comment>
  </commentList>
</comments>
</file>

<file path=xl/sharedStrings.xml><?xml version="1.0" encoding="utf-8"?>
<sst xmlns="http://schemas.openxmlformats.org/spreadsheetml/2006/main" count="59" uniqueCount="39">
  <si>
    <t xml:space="preserve">Biweekly Timesheet with Overtime</t>
  </si>
  <si>
    <t xml:space="preserve">Free template from SumHours (sumhours.com). Fill in the yellow cells only; everything else calculates. Monday of week 1 shows an example — overwrite it.</t>
  </si>
  <si>
    <t xml:space="preserve">Employee name</t>
  </si>
  <si>
    <t xml:space="preserve">Employee ID</t>
  </si>
  <si>
    <t xml:space="preserve">Week 1 starts on (date)</t>
  </si>
  <si>
    <t xml:space="preserve">Overtime after (hours per week)</t>
  </si>
  <si>
    <t xml:space="preserve">Leave blank for no overtime split. Weekly rule only; daily overtime is not applied.</t>
  </si>
  <si>
    <t xml:space="preserve">Hourly rate (optional)</t>
  </si>
  <si>
    <t xml:space="preserve">Overtime multiplier</t>
  </si>
  <si>
    <t xml:space="preserve">Week 1</t>
  </si>
  <si>
    <t xml:space="preserve">Day</t>
  </si>
  <si>
    <t xml:space="preserve">Date</t>
  </si>
  <si>
    <t xml:space="preserve">Time in</t>
  </si>
  <si>
    <t xml:space="preserve">Lunch out</t>
  </si>
  <si>
    <t xml:space="preserve">Lunch in</t>
  </si>
  <si>
    <t xml:space="preserve">Time out</t>
  </si>
  <si>
    <t xml:space="preserve">Other unpaid break (min)</t>
  </si>
  <si>
    <t xml:space="preserve">Hours worked (H:MM)</t>
  </si>
  <si>
    <t xml:space="preserve">Decimal hours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</si>
  <si>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</si>
  <si>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</si>
  <si>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</si>
  <si>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</si>
  <si>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</si>
  <si>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Sat</t>
  </si>
  <si>
    <t xml:space="preserve">Sun</t>
  </si>
  <si>
    <t xml:space="preserve">Week 1 total</t>
  </si>
  <si>
    <t xml:space="preserve">Regular hours</t>
  </si>
  <si>
    <t xml:space="preserve">Overtime hours</t>
  </si>
  <si>
    <t xml:space="preserve">Week 2</t>
  </si>
  <si>
    <t xml:space="preserve">Week 2 total</t>
  </si>
  <si>
    <t xml:space="preserve">Pay period summary</t>
  </si>
  <si>
    <t xml:space="preserve">Total hours (H:MM)</t>
  </si>
  <si>
    <t xml:space="preserve">Total decimal hours</t>
  </si>
  <si>
    <t xml:space="preserve">Estimated gross pay (before tax)</t>
  </si>
  <si>
    <t xml:space="preserve">How it works: each day = (lunch out − time in) + (time out − lunch in) − other unpaid breaks. With no lunch times, it is time out − time in.</t>
  </si>
  <si>
    <t xml:space="preserve">A time out earlier than the time in is read as a shift past midnight. Totals add hours and minutes first and convert to decimals at the end, so they do not drift.</t>
  </si>
  <si>
    <t xml:space="preserve">Overtime here is a simple weekly rule set in C7. It is not legal advice: use the rule that applies to your workplace.</t>
  </si>
  <si>
    <t xml:space="preserve">Online version with daily and weekly overtime, printing and CSV export: https://sumhours.com/work-hours-calculator/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</si>
</sst>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\ mmm\ yyyy"/>
    <numFmt numFmtId="166" formatCode="0.00"/>
    <numFmt numFmtId="167" formatCode="\$#,##0.00"/>
    <numFmt numFmtId="168" formatCode="0.00\×"/>
    <numFmt numFmtId="169" formatCode="ddd\ d\ mmm"/>
    <numFmt numFmtId="170" formatCode="h:mm\ AM/PM"/>
    <numFmt numFmtId="171" formatCode="0"/>
    <numFmt numFmtId="172" formatCode="[h]:mm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9"/>
      <color rgb="FF6B728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8"/>
      <color rgb="FF6B728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9"/>
      <name val="Arial"/>
      <family val="0"/>
      <charset val="1"/>
    </font>
    <font>
      <sz val="8.5"/>
      <color rgb="FF6B728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7CC"/>
        <bgColor rgb="FFFFFF99"/>
      </patternFill>
    </fill>
    <fill>
      <patternFill patternType="solid">
        <fgColor rgb="FFE6EDF5"/>
        <bgColor rgb="FFD9E2EC"/>
      </patternFill>
    </fill>
    <fill>
      <patternFill patternType="solid">
        <fgColor rgb="FFD9E2EC"/>
        <bgColor rgb="FFE6ED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6ED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D9E2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sumhours.com/work-hours-calculator/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3"/>
    <col collapsed="false" customWidth="true" hidden="false" outlineLevel="0" max="6" min="4" style="0" width="11"/>
    <col collapsed="false" customWidth="true" hidden="false" outlineLevel="0" max="8" min="7" style="0" width="13"/>
    <col collapsed="false" customWidth="true" hidden="false" outlineLevel="0" max="9" min="9" style="0" width="11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C4" s="4"/>
    </row>
    <row r="5" customFormat="false" ht="15" hidden="false" customHeight="false" outlineLevel="0" collapsed="false">
      <c r="A5" s="3" t="s">
        <v>3</v>
      </c>
      <c r="C5" s="4"/>
    </row>
    <row r="6" customFormat="false" ht="15" hidden="false" customHeight="false" outlineLevel="0" collapsed="false">
      <c r="A6" s="3" t="s">
        <v>4</v>
      </c>
      <c r="C6" s="5" t="n">
        <v>46328</v>
      </c>
    </row>
    <row r="7" customFormat="false" ht="15" hidden="false" customHeight="false" outlineLevel="0" collapsed="false">
      <c r="A7" s="3" t="s">
        <v>5</v>
      </c>
      <c r="C7" s="6" t="n">
        <v>40</v>
      </c>
      <c r="D7" s="7" t="s">
        <v>6</v>
      </c>
    </row>
    <row r="8" customFormat="false" ht="15" hidden="false" customHeight="false" outlineLevel="0" collapsed="false">
      <c r="A8" s="3" t="s">
        <v>7</v>
      </c>
      <c r="C8" s="8"/>
    </row>
    <row r="9" customFormat="false" ht="15" hidden="false" customHeight="false" outlineLevel="0" collapsed="false">
      <c r="A9" s="3" t="s">
        <v>8</v>
      </c>
      <c r="C9" s="9" t="n">
        <v>1.5</v>
      </c>
    </row>
    <row r="11" customFormat="false" ht="15" hidden="false" customHeight="false" outlineLevel="0" collapsed="false">
      <c r="A11" s="10" t="s">
        <v>9</v>
      </c>
    </row>
    <row r="12" customFormat="false" ht="30" hidden="false" customHeight="true" outlineLevel="0" collapsed="false">
      <c r="A12" s="11" t="s">
        <v>10</v>
      </c>
      <c r="B12" s="11" t="s">
        <v>11</v>
      </c>
      <c r="C12" s="11" t="s">
        <v>12</v>
      </c>
      <c r="D12" s="11" t="s">
        <v>13</v>
      </c>
      <c r="E12" s="11" t="s">
        <v>14</v>
      </c>
      <c r="F12" s="11" t="s">
        <v>15</v>
      </c>
      <c r="G12" s="11" t="s">
        <v>16</v>
      </c>
      <c r="H12" s="11" t="s">
        <v>17</v>
      </c>
      <c r="I12" s="11" t="s">
        <v>18</v>
      </c>
    </row>
    <row r="13" customFormat="false" ht="15" hidden="false" customHeight="false" outlineLevel="0" collapsed="false">
      <c r="A13" s="12" t="s">
        <v>19</v>
      </c>
      <c r="B13" s="13" t="n">
        <f aca="false">IF($C$6="","",$C$6+0)</f>
        <v>46328</v>
      </c>
      <c r="C13" s="14" t="n">
        <v>0.333333333333333</v>
      </c>
      <c r="D13" s="14" t="n">
        <v>0.5</v>
      </c>
      <c r="E13" s="14" t="n">
        <v>0.520833333333333</v>
      </c>
      <c r="F13" s="14" t="n">
        <v>0.6875</v>
      </c>
      <c r="G13" s="15" t="n">
        <v>0</v>
      </c>
      <c r="H13" s="16" t="n">
        <f aca="false">IF(OR(C13="",F13=""),"",MAX(0,IF(AND(D13&lt;&gt;"",E13&lt;&gt;""),MOD(D13-C13,1)+MOD(F13-E13,1),MOD(F13-C13,1))-N(G13)/1440))</f>
        <v>0.333333333333333</v>
      </c>
      <c r="I13" s="17" t="n">
        <f aca="false">IF(H13="","",ROUND(H13*24,2))</f>
        <v>8</v>
      </c>
    </row>
    <row r="14" customFormat="false" ht="15" hidden="false" customHeight="false" outlineLevel="0" collapsed="false">
      <c r="A14" s="12" t="s">
        <v>20</v>
      </c>
      <c r="B14" s="13" t="n">
        <f aca="false">IF($C$6="","",$C$6+1)</f>
        <v>46329</v>
      </c>
      <c r="C14" s="14"/>
      <c r="D14" s="14"/>
      <c r="E14" s="14"/>
      <c r="F14" s="14"/>
      <c r="G14" s="15"/>
      <c r="H14" s="16" t="str">
        <f aca="false">IF(OR(C14="",F14=""),"",MAX(0,IF(AND(D14&lt;&gt;"",E14&lt;&gt;""),MOD(D14-C14,1)+MOD(F14-E14,1),MOD(F14-C14,1))-N(G14)/1440))</f>
        <v/>
      </c>
      <c r="I14" s="17" t="str">
        <f aca="false">IF(H14="","",ROUND(H14*24,2))</f>
        <v/>
      </c>
    </row>
    <row r="15" customFormat="false" ht="15" hidden="false" customHeight="false" outlineLevel="0" collapsed="false">
      <c r="A15" s="12" t="s">
        <v>21</v>
      </c>
      <c r="B15" s="13" t="n">
        <f aca="false">IF($C$6="","",$C$6+2)</f>
        <v>46330</v>
      </c>
      <c r="C15" s="14"/>
      <c r="D15" s="14"/>
      <c r="E15" s="14"/>
      <c r="F15" s="14"/>
      <c r="G15" s="15"/>
      <c r="H15" s="16" t="str">
        <f aca="false">IF(OR(C15="",F15=""),"",MAX(0,IF(AND(D15&lt;&gt;"",E15&lt;&gt;""),MOD(D15-C15,1)+MOD(F15-E15,1),MOD(F15-C15,1))-N(G15)/1440))</f>
        <v/>
      </c>
      <c r="I15" s="17" t="str">
        <f aca="false">IF(H15="","",ROUND(H15*24,2))</f>
        <v/>
      </c>
    </row>
    <row r="16" customFormat="false" ht="15" hidden="false" customHeight="false" outlineLevel="0" collapsed="false">
      <c r="A16" s="12" t="s">
        <v>22</v>
      </c>
      <c r="B16" s="13" t="n">
        <f aca="false">IF($C$6="","",$C$6+3)</f>
        <v>46331</v>
      </c>
      <c r="C16" s="14"/>
      <c r="D16" s="14"/>
      <c r="E16" s="14"/>
      <c r="F16" s="14"/>
      <c r="G16" s="15"/>
      <c r="H16" s="16" t="str">
        <f aca="false">IF(OR(C16="",F16=""),"",MAX(0,IF(AND(D16&lt;&gt;"",E16&lt;&gt;""),MOD(D16-C16,1)+MOD(F16-E16,1),MOD(F16-C16,1))-N(G16)/1440))</f>
        <v/>
      </c>
      <c r="I16" s="17" t="str">
        <f aca="false">IF(H16="","",ROUND(H16*24,2))</f>
        <v/>
      </c>
    </row>
    <row r="17" customFormat="false" ht="15" hidden="false" customHeight="false" outlineLevel="0" collapsed="false">
      <c r="A17" s="12" t="s">
        <v>23</v>
      </c>
      <c r="B17" s="13" t="n">
        <f aca="false">IF($C$6="","",$C$6+4)</f>
        <v>46332</v>
      </c>
      <c r="C17" s="14"/>
      <c r="D17" s="14"/>
      <c r="E17" s="14"/>
      <c r="F17" s="14"/>
      <c r="G17" s="15"/>
      <c r="H17" s="16" t="str">
        <f aca="false">IF(OR(C17="",F17=""),"",MAX(0,IF(AND(D17&lt;&gt;"",E17&lt;&gt;""),MOD(D17-C17,1)+MOD(F17-E17,1),MOD(F17-C17,1))-N(G17)/1440))</f>
        <v/>
      </c>
      <c r="I17" s="17" t="str">
        <f aca="false">IF(H17="","",ROUND(H17*24,2))</f>
        <v/>
      </c>
    </row>
    <row r="18" customFormat="false" ht="15" hidden="false" customHeight="false" outlineLevel="0" collapsed="false">
      <c r="A18" s="12" t="s">
        <v>24</v>
      </c>
      <c r="B18" s="13" t="n">
        <f aca="false">IF($C$6="","",$C$6+5)</f>
        <v>46333</v>
      </c>
      <c r="C18" s="14"/>
      <c r="D18" s="14"/>
      <c r="E18" s="14"/>
      <c r="F18" s="14"/>
      <c r="G18" s="15"/>
      <c r="H18" s="16" t="str">
        <f aca="false">IF(OR(C18="",F18=""),"",MAX(0,IF(AND(D18&lt;&gt;"",E18&lt;&gt;""),MOD(D18-C18,1)+MOD(F18-E18,1),MOD(F18-C18,1))-N(G18)/1440))</f>
        <v/>
      </c>
      <c r="I18" s="17" t="str">
        <f aca="false">IF(H18="","",ROUND(H18*24,2))</f>
        <v/>
      </c>
    </row>
    <row r="19" customFormat="false" ht="15" hidden="false" customHeight="false" outlineLevel="0" collapsed="false">
      <c r="A19" s="12" t="s">
        <v>25</v>
      </c>
      <c r="B19" s="13" t="n">
        <f aca="false">IF($C$6="","",$C$6+6)</f>
        <v>46334</v>
      </c>
      <c r="C19" s="14"/>
      <c r="D19" s="14"/>
      <c r="E19" s="14"/>
      <c r="F19" s="14"/>
      <c r="G19" s="15"/>
      <c r="H19" s="16" t="str">
        <f aca="false">IF(OR(C19="",F19=""),"",MAX(0,IF(AND(D19&lt;&gt;"",E19&lt;&gt;""),MOD(D19-C19,1)+MOD(F19-E19,1),MOD(F19-C19,1))-N(G19)/1440))</f>
        <v/>
      </c>
      <c r="I19" s="17" t="str">
        <f aca="false">IF(H19="","",ROUND(H19*24,2))</f>
        <v/>
      </c>
    </row>
    <row r="20" customFormat="false" ht="15" hidden="false" customHeight="false" outlineLevel="0" collapsed="false">
      <c r="A20" s="18" t="s">
        <v>26</v>
      </c>
      <c r="B20" s="19"/>
      <c r="C20" s="19"/>
      <c r="D20" s="19"/>
      <c r="E20" s="19"/>
      <c r="F20" s="19"/>
      <c r="G20" s="19"/>
      <c r="H20" s="20" t="n">
        <f aca="false">SUM(H13:H19)</f>
        <v>0.333333333333333</v>
      </c>
      <c r="I20" s="21" t="n">
        <f aca="false">ROUND(H20*24,2)</f>
        <v>8</v>
      </c>
    </row>
    <row r="21" customFormat="false" ht="15" hidden="false" customHeight="false" outlineLevel="0" collapsed="false">
      <c r="G21" s="22" t="s">
        <v>27</v>
      </c>
      <c r="I21" s="17" t="n">
        <f aca="false">IF($C$7="",I20,ROUND(MIN(H20*24,$C$7),2))</f>
        <v>8</v>
      </c>
    </row>
    <row r="22" customFormat="false" ht="15" hidden="false" customHeight="false" outlineLevel="0" collapsed="false">
      <c r="G22" s="22" t="s">
        <v>28</v>
      </c>
      <c r="I22" s="17" t="n">
        <f aca="false">IF($C$7="",0,ROUND(MAX(0,H20*24-$C$7),2))</f>
        <v>0</v>
      </c>
    </row>
    <row r="24" customFormat="false" ht="15" hidden="false" customHeight="false" outlineLevel="0" collapsed="false">
      <c r="A24" s="10" t="s">
        <v>29</v>
      </c>
    </row>
    <row r="25" customFormat="false" ht="30" hidden="false" customHeight="true" outlineLevel="0" collapsed="false">
      <c r="A25" s="11" t="s">
        <v>10</v>
      </c>
      <c r="B25" s="11" t="s">
        <v>11</v>
      </c>
      <c r="C25" s="11" t="s">
        <v>12</v>
      </c>
      <c r="D25" s="11" t="s">
        <v>13</v>
      </c>
      <c r="E25" s="11" t="s">
        <v>14</v>
      </c>
      <c r="F25" s="11" t="s">
        <v>15</v>
      </c>
      <c r="G25" s="11" t="s">
        <v>16</v>
      </c>
      <c r="H25" s="11" t="s">
        <v>17</v>
      </c>
      <c r="I25" s="11" t="s">
        <v>18</v>
      </c>
    </row>
    <row r="26" customFormat="false" ht="15" hidden="false" customHeight="false" outlineLevel="0" collapsed="false">
      <c r="A26" s="12" t="s">
        <v>19</v>
      </c>
      <c r="B26" s="13" t="n">
        <f aca="false">IF($C$6="","",$C$6+7)</f>
        <v>46335</v>
      </c>
      <c r="C26" s="14"/>
      <c r="D26" s="14"/>
      <c r="E26" s="14"/>
      <c r="F26" s="14"/>
      <c r="G26" s="15"/>
      <c r="H26" s="16" t="str">
        <f aca="false">IF(OR(C26="",F26=""),"",MAX(0,IF(AND(D26&lt;&gt;"",E26&lt;&gt;""),MOD(D26-C26,1)+MOD(F26-E26,1),MOD(F26-C26,1))-N(G26)/1440))</f>
        <v/>
      </c>
      <c r="I26" s="17" t="str">
        <f aca="false">IF(H26="","",ROUND(H26*24,2))</f>
        <v/>
      </c>
    </row>
    <row r="27" customFormat="false" ht="15" hidden="false" customHeight="false" outlineLevel="0" collapsed="false">
      <c r="A27" s="12" t="s">
        <v>20</v>
      </c>
      <c r="B27" s="13" t="n">
        <f aca="false">IF($C$6="","",$C$6+8)</f>
        <v>46336</v>
      </c>
      <c r="C27" s="14"/>
      <c r="D27" s="14"/>
      <c r="E27" s="14"/>
      <c r="F27" s="14"/>
      <c r="G27" s="15"/>
      <c r="H27" s="16" t="str">
        <f aca="false">IF(OR(C27="",F27=""),"",MAX(0,IF(AND(D27&lt;&gt;"",E27&lt;&gt;""),MOD(D27-C27,1)+MOD(F27-E27,1),MOD(F27-C27,1))-N(G27)/1440))</f>
        <v/>
      </c>
      <c r="I27" s="17" t="str">
        <f aca="false">IF(H27="","",ROUND(H27*24,2))</f>
        <v/>
      </c>
    </row>
    <row r="28" customFormat="false" ht="15" hidden="false" customHeight="false" outlineLevel="0" collapsed="false">
      <c r="A28" s="12" t="s">
        <v>21</v>
      </c>
      <c r="B28" s="13" t="n">
        <f aca="false">IF($C$6="","",$C$6+9)</f>
        <v>46337</v>
      </c>
      <c r="C28" s="14"/>
      <c r="D28" s="14"/>
      <c r="E28" s="14"/>
      <c r="F28" s="14"/>
      <c r="G28" s="15"/>
      <c r="H28" s="16" t="str">
        <f aca="false">IF(OR(C28="",F28=""),"",MAX(0,IF(AND(D28&lt;&gt;"",E28&lt;&gt;""),MOD(D28-C28,1)+MOD(F28-E28,1),MOD(F28-C28,1))-N(G28)/1440))</f>
        <v/>
      </c>
      <c r="I28" s="17" t="str">
        <f aca="false">IF(H28="","",ROUND(H28*24,2))</f>
        <v/>
      </c>
    </row>
    <row r="29" customFormat="false" ht="15" hidden="false" customHeight="false" outlineLevel="0" collapsed="false">
      <c r="A29" s="12" t="s">
        <v>22</v>
      </c>
      <c r="B29" s="13" t="n">
        <f aca="false">IF($C$6="","",$C$6+10)</f>
        <v>46338</v>
      </c>
      <c r="C29" s="14"/>
      <c r="D29" s="14"/>
      <c r="E29" s="14"/>
      <c r="F29" s="14"/>
      <c r="G29" s="15"/>
      <c r="H29" s="16" t="str">
        <f aca="false">IF(OR(C29="",F29=""),"",MAX(0,IF(AND(D29&lt;&gt;"",E29&lt;&gt;""),MOD(D29-C29,1)+MOD(F29-E29,1),MOD(F29-C29,1))-N(G29)/1440))</f>
        <v/>
      </c>
      <c r="I29" s="17" t="str">
        <f aca="false">IF(H29="","",ROUND(H29*24,2))</f>
        <v/>
      </c>
    </row>
    <row r="30" customFormat="false" ht="15" hidden="false" customHeight="false" outlineLevel="0" collapsed="false">
      <c r="A30" s="12" t="s">
        <v>23</v>
      </c>
      <c r="B30" s="13" t="n">
        <f aca="false">IF($C$6="","",$C$6+11)</f>
        <v>46339</v>
      </c>
      <c r="C30" s="14"/>
      <c r="D30" s="14"/>
      <c r="E30" s="14"/>
      <c r="F30" s="14"/>
      <c r="G30" s="15"/>
      <c r="H30" s="16" t="str">
        <f aca="false">IF(OR(C30="",F30=""),"",MAX(0,IF(AND(D30&lt;&gt;"",E30&lt;&gt;""),MOD(D30-C30,1)+MOD(F30-E30,1),MOD(F30-C30,1))-N(G30)/1440))</f>
        <v/>
      </c>
      <c r="I30" s="17" t="str">
        <f aca="false">IF(H30="","",ROUND(H30*24,2))</f>
        <v/>
      </c>
    </row>
    <row r="31" customFormat="false" ht="15" hidden="false" customHeight="false" outlineLevel="0" collapsed="false">
      <c r="A31" s="12" t="s">
        <v>24</v>
      </c>
      <c r="B31" s="13" t="n">
        <f aca="false">IF($C$6="","",$C$6+12)</f>
        <v>46340</v>
      </c>
      <c r="C31" s="14"/>
      <c r="D31" s="14"/>
      <c r="E31" s="14"/>
      <c r="F31" s="14"/>
      <c r="G31" s="15"/>
      <c r="H31" s="16" t="str">
        <f aca="false">IF(OR(C31="",F31=""),"",MAX(0,IF(AND(D31&lt;&gt;"",E31&lt;&gt;""),MOD(D31-C31,1)+MOD(F31-E31,1),MOD(F31-C31,1))-N(G31)/1440))</f>
        <v/>
      </c>
      <c r="I31" s="17" t="str">
        <f aca="false">IF(H31="","",ROUND(H31*24,2))</f>
        <v/>
      </c>
    </row>
    <row r="32" customFormat="false" ht="15" hidden="false" customHeight="false" outlineLevel="0" collapsed="false">
      <c r="A32" s="12" t="s">
        <v>25</v>
      </c>
      <c r="B32" s="13" t="n">
        <f aca="false">IF($C$6="","",$C$6+13)</f>
        <v>46341</v>
      </c>
      <c r="C32" s="14"/>
      <c r="D32" s="14"/>
      <c r="E32" s="14"/>
      <c r="F32" s="14"/>
      <c r="G32" s="15"/>
      <c r="H32" s="16" t="str">
        <f aca="false">IF(OR(C32="",F32=""),"",MAX(0,IF(AND(D32&lt;&gt;"",E32&lt;&gt;""),MOD(D32-C32,1)+MOD(F32-E32,1),MOD(F32-C32,1))-N(G32)/1440))</f>
        <v/>
      </c>
      <c r="I32" s="17" t="str">
        <f aca="false">IF(H32="","",ROUND(H32*24,2))</f>
        <v/>
      </c>
    </row>
    <row r="33" customFormat="false" ht="15" hidden="false" customHeight="false" outlineLevel="0" collapsed="false">
      <c r="A33" s="18" t="s">
        <v>30</v>
      </c>
      <c r="B33" s="19"/>
      <c r="C33" s="19"/>
      <c r="D33" s="19"/>
      <c r="E33" s="19"/>
      <c r="F33" s="19"/>
      <c r="G33" s="19"/>
      <c r="H33" s="20" t="n">
        <f aca="false">SUM(H26:H32)</f>
        <v>0</v>
      </c>
      <c r="I33" s="21" t="n">
        <f aca="false">ROUND(H33*24,2)</f>
        <v>0</v>
      </c>
    </row>
    <row r="34" customFormat="false" ht="15" hidden="false" customHeight="false" outlineLevel="0" collapsed="false">
      <c r="G34" s="22" t="s">
        <v>27</v>
      </c>
      <c r="I34" s="17" t="n">
        <f aca="false">IF($C$7="",I33,ROUND(MIN(H33*24,$C$7),2))</f>
        <v>0</v>
      </c>
    </row>
    <row r="35" customFormat="false" ht="15" hidden="false" customHeight="false" outlineLevel="0" collapsed="false">
      <c r="G35" s="22" t="s">
        <v>28</v>
      </c>
      <c r="I35" s="17" t="n">
        <f aca="false">IF($C$7="",0,ROUND(MAX(0,H33*24-$C$7),2))</f>
        <v>0</v>
      </c>
    </row>
    <row r="37" customFormat="false" ht="15" hidden="false" customHeight="false" outlineLevel="0" collapsed="false">
      <c r="A37" s="10" t="s">
        <v>31</v>
      </c>
    </row>
    <row r="38" customFormat="false" ht="15" hidden="false" customHeight="false" outlineLevel="0" collapsed="false">
      <c r="A38" s="3" t="s">
        <v>32</v>
      </c>
      <c r="C38" s="23" t="n">
        <f aca="false">H20+H33</f>
        <v>0.333333333333333</v>
      </c>
    </row>
    <row r="39" customFormat="false" ht="15" hidden="false" customHeight="false" outlineLevel="0" collapsed="false">
      <c r="A39" s="3" t="s">
        <v>33</v>
      </c>
      <c r="C39" s="24" t="n">
        <f aca="false">ROUND((H20+H33)*24,2)</f>
        <v>8</v>
      </c>
    </row>
    <row r="40" customFormat="false" ht="15" hidden="false" customHeight="false" outlineLevel="0" collapsed="false">
      <c r="A40" s="3" t="s">
        <v>27</v>
      </c>
      <c r="C40" s="24" t="n">
        <f aca="false">I21+I34</f>
        <v>8</v>
      </c>
    </row>
    <row r="41" customFormat="false" ht="15" hidden="false" customHeight="false" outlineLevel="0" collapsed="false">
      <c r="A41" s="3" t="s">
        <v>28</v>
      </c>
      <c r="C41" s="24" t="n">
        <f aca="false">I22+I35</f>
        <v>0</v>
      </c>
    </row>
    <row r="42" customFormat="false" ht="15" hidden="false" customHeight="false" outlineLevel="0" collapsed="false">
      <c r="A42" s="3" t="s">
        <v>34</v>
      </c>
      <c r="C42" s="25" t="str">
        <f aca="false">IF($C$8="","",ROUND(C40*$C$8,2)+ROUND(C41*$C$8*IF($C$9="",1,$C$9),2))</f>
        <v/>
      </c>
    </row>
    <row r="44" customFormat="false" ht="15" hidden="false" customHeight="false" outlineLevel="0" collapsed="false">
      <c r="A44" s="26" t="s">
        <v>35</v>
      </c>
    </row>
    <row r="45" customFormat="false" ht="15" hidden="false" customHeight="false" outlineLevel="0" collapsed="false">
      <c r="A45" s="26" t="s">
        <v>36</v>
      </c>
    </row>
    <row r="46" customFormat="false" ht="15" hidden="false" customHeight="false" outlineLevel="0" collapsed="false">
      <c r="A46" s="26" t="s">
        <v>37</v>
      </c>
    </row>
    <row r="47" customFormat="false" ht="15" hidden="false" customHeight="false" outlineLevel="0" collapsed="false">
      <c r="A47" s="26" t="s">
        <v>38</v>
      </c>
    </row>
  </sheetData>
  <dataValidations count="2">
    <dataValidation allowBlank="true" error="Enter a time such as 8:00 AM or 16:30." errorStyle="stop" errorTitle="Time" operator="between" showDropDown="false" showErrorMessage="true" showInputMessage="false" sqref="C13:F19 C26:F32" type="time">
      <formula1>0</formula1>
      <formula2>0.999988</formula2>
    </dataValidation>
    <dataValidation allowBlank="true" error="Enter minutes, 0 to 1440." errorStyle="stop" operator="between" showDropDown="false" showErrorMessage="true" showInputMessage="false" sqref="G13:G19 G26:G32" type="whole">
      <formula1>0</formula1>
      <formula2>1440</formula2>
    </dataValidation>
  </dataValidations>
  <hyperlinks>
    <hyperlink ref="A47" r:id="rId2" display="Online version with daily and weekly overtime, printing and CSV export: https://sumhours.com/work-hours-calculator/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2026-10-27T09:54:19Z</dcterms:created>
  <dc:creator>openpyxl</dc:creator>
  <dc:description/>
  <dc:language>en-US</dc:language>
  <cp:lastModifiedBy/>
  <dcterms:modified xsi:type="dcterms:W3CDTF">2026-10-27T09:54:19Z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